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tmcguire\Desktop\"/>
    </mc:Choice>
  </mc:AlternateContent>
  <bookViews>
    <workbookView xWindow="0" yWindow="0" windowWidth="27320" windowHeight="14840" tabRatio="500"/>
  </bookViews>
  <sheets>
    <sheet name="EZ EDGE Payback Summary" sheetId="1" r:id="rId1"/>
  </sheets>
  <definedNames>
    <definedName name="_xlnm.Print_Area" localSheetId="0">'EZ EDGE Payback Summary'!$A$1:$M$17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6" i="1" l="1"/>
  <c r="L15" i="1"/>
  <c r="H17" i="1"/>
  <c r="H15" i="1"/>
  <c r="A5" i="1"/>
  <c r="A6" i="1"/>
  <c r="A7" i="1"/>
  <c r="A8" i="1"/>
  <c r="A9" i="1"/>
  <c r="A10" i="1"/>
  <c r="A11" i="1"/>
  <c r="A12" i="1"/>
  <c r="A13" i="1"/>
  <c r="A14" i="1"/>
  <c r="C14" i="1"/>
  <c r="G14" i="1"/>
  <c r="L17" i="1"/>
  <c r="K14" i="1"/>
  <c r="D14" i="1"/>
  <c r="H14" i="1"/>
  <c r="L14" i="1"/>
  <c r="E14" i="1"/>
  <c r="I14" i="1"/>
  <c r="M14" i="1"/>
  <c r="C13" i="1"/>
  <c r="G13" i="1"/>
  <c r="K13" i="1"/>
  <c r="D13" i="1"/>
  <c r="H13" i="1"/>
  <c r="L13" i="1"/>
  <c r="E13" i="1"/>
  <c r="I13" i="1"/>
  <c r="M13" i="1"/>
  <c r="C12" i="1"/>
  <c r="G12" i="1"/>
  <c r="K12" i="1"/>
  <c r="D12" i="1"/>
  <c r="H12" i="1"/>
  <c r="L12" i="1"/>
  <c r="E12" i="1"/>
  <c r="I12" i="1"/>
  <c r="M12" i="1"/>
  <c r="C11" i="1"/>
  <c r="G11" i="1"/>
  <c r="K11" i="1"/>
  <c r="D11" i="1"/>
  <c r="H11" i="1"/>
  <c r="L11" i="1"/>
  <c r="E11" i="1"/>
  <c r="I11" i="1"/>
  <c r="M11" i="1"/>
  <c r="C10" i="1"/>
  <c r="G10" i="1"/>
  <c r="K10" i="1"/>
  <c r="D10" i="1"/>
  <c r="H10" i="1"/>
  <c r="L10" i="1"/>
  <c r="E10" i="1"/>
  <c r="I10" i="1"/>
  <c r="M10" i="1"/>
  <c r="C9" i="1"/>
  <c r="G9" i="1"/>
  <c r="K9" i="1"/>
  <c r="D9" i="1"/>
  <c r="H9" i="1"/>
  <c r="L9" i="1"/>
  <c r="E9" i="1"/>
  <c r="I9" i="1"/>
  <c r="M9" i="1"/>
  <c r="C8" i="1"/>
  <c r="G8" i="1"/>
  <c r="K8" i="1"/>
  <c r="D8" i="1"/>
  <c r="H8" i="1"/>
  <c r="L8" i="1"/>
  <c r="E8" i="1"/>
  <c r="I8" i="1"/>
  <c r="M8" i="1"/>
  <c r="C7" i="1"/>
  <c r="G7" i="1"/>
  <c r="K7" i="1"/>
  <c r="D7" i="1"/>
  <c r="H7" i="1"/>
  <c r="L7" i="1"/>
  <c r="E7" i="1"/>
  <c r="I7" i="1"/>
  <c r="M7" i="1"/>
  <c r="C6" i="1"/>
  <c r="G6" i="1"/>
  <c r="K6" i="1"/>
  <c r="D6" i="1"/>
  <c r="H6" i="1"/>
  <c r="L6" i="1"/>
  <c r="E6" i="1"/>
  <c r="I6" i="1"/>
  <c r="M6" i="1"/>
  <c r="C5" i="1"/>
  <c r="G5" i="1"/>
  <c r="K5" i="1"/>
  <c r="D5" i="1"/>
  <c r="H5" i="1"/>
  <c r="L5" i="1"/>
  <c r="E5" i="1"/>
  <c r="I5" i="1"/>
  <c r="M5" i="1"/>
  <c r="B5" i="1"/>
  <c r="F5" i="1"/>
  <c r="J5" i="1"/>
  <c r="B6" i="1"/>
  <c r="F6" i="1"/>
  <c r="J6" i="1"/>
  <c r="B7" i="1"/>
  <c r="F7" i="1"/>
  <c r="J7" i="1"/>
  <c r="B8" i="1"/>
  <c r="F8" i="1"/>
  <c r="J8" i="1"/>
  <c r="B9" i="1"/>
  <c r="F9" i="1"/>
  <c r="J9" i="1"/>
  <c r="B10" i="1"/>
  <c r="F10" i="1"/>
  <c r="J10" i="1"/>
  <c r="B11" i="1"/>
  <c r="F11" i="1"/>
  <c r="J11" i="1"/>
  <c r="B12" i="1"/>
  <c r="F12" i="1"/>
  <c r="J12" i="1"/>
  <c r="B13" i="1"/>
  <c r="F13" i="1"/>
  <c r="J13" i="1"/>
  <c r="B14" i="1"/>
  <c r="F14" i="1"/>
  <c r="J14" i="1"/>
  <c r="C4" i="1"/>
  <c r="G4" i="1"/>
  <c r="K4" i="1"/>
  <c r="D4" i="1"/>
  <c r="H4" i="1"/>
  <c r="L4" i="1"/>
  <c r="E4" i="1"/>
  <c r="I4" i="1"/>
  <c r="M4" i="1"/>
  <c r="B4" i="1"/>
  <c r="F4" i="1"/>
  <c r="J4" i="1"/>
</calcChain>
</file>

<file path=xl/sharedStrings.xml><?xml version="1.0" encoding="utf-8"?>
<sst xmlns="http://schemas.openxmlformats.org/spreadsheetml/2006/main" count="14" uniqueCount="14">
  <si>
    <t>Years remaining/Total miles</t>
  </si>
  <si>
    <t>YES zone : retrofit skirts</t>
  </si>
  <si>
    <t>Grey Zone: Payback just a notch above cost</t>
  </si>
  <si>
    <t>Fuel Cost</t>
  </si>
  <si>
    <t>Expected efficiency</t>
  </si>
  <si>
    <t>Miles per gallon</t>
  </si>
  <si>
    <t>Miles  per year on trailers per year</t>
  </si>
  <si>
    <t>Years remining/Savings</t>
  </si>
  <si>
    <t>Total</t>
  </si>
  <si>
    <t>Acquisition cost</t>
  </si>
  <si>
    <t>Installation cost</t>
  </si>
  <si>
    <t>Maybe Zone: may not be worth while</t>
  </si>
  <si>
    <t>Years remaining /payback ratio</t>
  </si>
  <si>
    <t>EZ EDGE Payback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</si>
</sst>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0.0"/>
    <numFmt numFmtId="166" formatCode="&quot;$&quot;#,##0"/>
  </numFmts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i/>
      <sz val="14"/>
      <color theme="1"/>
      <name val="Calibri"/>
      <scheme val="minor"/>
    </font>
    <font>
      <b/>
      <i/>
      <sz val="14"/>
      <color theme="1"/>
      <name val="Calibri"/>
      <scheme val="minor"/>
    </font>
    <font>
      <sz val="14"/>
      <name val="Calibri"/>
      <scheme val="minor"/>
    </font>
    <font>
      <sz val="8"/>
      <name val="Calibri"/>
      <family val="2"/>
      <scheme val="minor"/>
    </font>
    <font>
      <b/>
      <sz val="18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4" borderId="14" xfId="0" applyFont="1" applyFill="1" applyBorder="1" applyAlignment="1"/>
    <xf numFmtId="0" fontId="7" fillId="4" borderId="0" xfId="0" applyFont="1" applyFill="1" applyBorder="1" applyAlignment="1"/>
    <xf numFmtId="0" fontId="6" fillId="4" borderId="0" xfId="0" applyFont="1" applyFill="1" applyBorder="1" applyAlignment="1"/>
    <xf numFmtId="165" fontId="5" fillId="4" borderId="1" xfId="0" applyNumberFormat="1" applyFont="1" applyFill="1" applyBorder="1" applyAlignment="1">
      <alignment horizontal="center"/>
    </xf>
    <xf numFmtId="0" fontId="7" fillId="2" borderId="16" xfId="0" applyFont="1" applyFill="1" applyBorder="1" applyAlignment="1"/>
    <xf numFmtId="0" fontId="7" fillId="2" borderId="17" xfId="0" applyFont="1" applyFill="1" applyBorder="1" applyAlignment="1"/>
    <xf numFmtId="0" fontId="6" fillId="2" borderId="17" xfId="0" applyFont="1" applyFill="1" applyBorder="1" applyAlignment="1"/>
    <xf numFmtId="0" fontId="7" fillId="3" borderId="0" xfId="0" applyFont="1" applyFill="1" applyBorder="1" applyAlignment="1"/>
    <xf numFmtId="0" fontId="7" fillId="3" borderId="14" xfId="0" applyFont="1" applyFill="1" applyBorder="1" applyAlignment="1"/>
    <xf numFmtId="0" fontId="7" fillId="3" borderId="16" xfId="0" applyFont="1" applyFill="1" applyBorder="1" applyAlignment="1"/>
    <xf numFmtId="0" fontId="7" fillId="3" borderId="17" xfId="0" applyFont="1" applyFill="1" applyBorder="1" applyAlignment="1"/>
    <xf numFmtId="0" fontId="3" fillId="3" borderId="17" xfId="0" applyFont="1" applyFill="1" applyBorder="1" applyAlignment="1"/>
    <xf numFmtId="166" fontId="5" fillId="5" borderId="1" xfId="0" applyNumberFormat="1" applyFont="1" applyFill="1" applyBorder="1"/>
    <xf numFmtId="165" fontId="5" fillId="5" borderId="1" xfId="0" applyNumberFormat="1" applyFont="1" applyFill="1" applyBorder="1" applyAlignment="1">
      <alignment horizontal="center"/>
    </xf>
    <xf numFmtId="166" fontId="5" fillId="5" borderId="10" xfId="0" applyNumberFormat="1" applyFont="1" applyFill="1" applyBorder="1"/>
    <xf numFmtId="165" fontId="5" fillId="6" borderId="1" xfId="0" applyNumberFormat="1" applyFont="1" applyFill="1" applyBorder="1" applyAlignment="1">
      <alignment horizontal="center"/>
    </xf>
    <xf numFmtId="165" fontId="5" fillId="6" borderId="10" xfId="0" applyNumberFormat="1" applyFont="1" applyFill="1" applyBorder="1" applyAlignment="1">
      <alignment horizontal="center"/>
    </xf>
    <xf numFmtId="0" fontId="7" fillId="6" borderId="11" xfId="0" applyFont="1" applyFill="1" applyBorder="1" applyAlignment="1"/>
    <xf numFmtId="0" fontId="7" fillId="6" borderId="12" xfId="0" applyFont="1" applyFill="1" applyBorder="1" applyAlignment="1"/>
    <xf numFmtId="0" fontId="6" fillId="6" borderId="12" xfId="0" applyFont="1" applyFill="1" applyBorder="1" applyAlignment="1"/>
    <xf numFmtId="165" fontId="5" fillId="7" borderId="1" xfId="0" applyNumberFormat="1" applyFont="1" applyFill="1" applyBorder="1" applyAlignment="1">
      <alignment horizontal="center"/>
    </xf>
    <xf numFmtId="165" fontId="8" fillId="7" borderId="1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164" fontId="7" fillId="3" borderId="12" xfId="0" applyNumberFormat="1" applyFont="1" applyFill="1" applyBorder="1" applyAlignment="1">
      <alignment horizontal="center" vertical="center"/>
    </xf>
    <xf numFmtId="10" fontId="7" fillId="3" borderId="0" xfId="0" applyNumberFormat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right"/>
    </xf>
    <xf numFmtId="164" fontId="7" fillId="3" borderId="13" xfId="0" applyNumberFormat="1" applyFont="1" applyFill="1" applyBorder="1" applyAlignment="1">
      <alignment horizontal="right"/>
    </xf>
    <xf numFmtId="0" fontId="3" fillId="3" borderId="12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164" fontId="7" fillId="3" borderId="0" xfId="0" applyNumberFormat="1" applyFont="1" applyFill="1" applyBorder="1" applyAlignment="1">
      <alignment horizontal="right" vertical="center"/>
    </xf>
    <xf numFmtId="164" fontId="7" fillId="3" borderId="15" xfId="0" applyNumberFormat="1" applyFont="1" applyFill="1" applyBorder="1" applyAlignment="1">
      <alignment horizontal="right" vertical="center"/>
    </xf>
    <xf numFmtId="164" fontId="7" fillId="3" borderId="17" xfId="0" applyNumberFormat="1" applyFont="1" applyFill="1" applyBorder="1" applyAlignment="1">
      <alignment horizontal="right"/>
    </xf>
    <xf numFmtId="164" fontId="7" fillId="3" borderId="18" xfId="0" applyNumberFormat="1" applyFont="1" applyFill="1" applyBorder="1" applyAlignment="1">
      <alignment horizontal="right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zoomScale="75" zoomScaleNormal="75" workbookViewId="0">
      <selection sqref="A1:M1"/>
    </sheetView>
  </sheetViews>
  <sheetFormatPr defaultColWidth="10.6640625" defaultRowHeight="15.5" x14ac:dyDescent="0.35"/>
  <cols>
    <col min="1" max="1" width="20.5" customWidth="1"/>
    <col min="2" max="2" width="9.1640625" customWidth="1"/>
    <col min="3" max="3" width="9" customWidth="1"/>
    <col min="4" max="4" width="9.5" customWidth="1"/>
    <col min="5" max="5" width="9.1640625" customWidth="1"/>
    <col min="6" max="6" width="11.83203125" bestFit="1" customWidth="1"/>
    <col min="7" max="9" width="11" bestFit="1" customWidth="1"/>
  </cols>
  <sheetData>
    <row r="1" spans="1:13" ht="24" thickBot="1" x14ac:dyDescent="0.6">
      <c r="A1" s="33" t="s">
        <v>13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7.5" thickBot="1" x14ac:dyDescent="0.4">
      <c r="A2" s="1" t="s">
        <v>6</v>
      </c>
      <c r="B2" s="31" t="s">
        <v>0</v>
      </c>
      <c r="C2" s="31"/>
      <c r="D2" s="31"/>
      <c r="E2" s="31"/>
      <c r="F2" s="31" t="s">
        <v>7</v>
      </c>
      <c r="G2" s="31"/>
      <c r="H2" s="31"/>
      <c r="I2" s="32"/>
      <c r="J2" s="31" t="s">
        <v>12</v>
      </c>
      <c r="K2" s="31"/>
      <c r="L2" s="31"/>
      <c r="M2" s="32"/>
    </row>
    <row r="3" spans="1:13" ht="18.5" x14ac:dyDescent="0.35">
      <c r="A3" s="2"/>
      <c r="B3" s="7">
        <v>5</v>
      </c>
      <c r="C3" s="7">
        <v>4</v>
      </c>
      <c r="D3" s="7">
        <v>3</v>
      </c>
      <c r="E3" s="7">
        <v>2</v>
      </c>
      <c r="F3" s="7">
        <v>5</v>
      </c>
      <c r="G3" s="7">
        <v>4</v>
      </c>
      <c r="H3" s="7">
        <v>3</v>
      </c>
      <c r="I3" s="8">
        <v>2</v>
      </c>
      <c r="J3" s="7">
        <v>5</v>
      </c>
      <c r="K3" s="7">
        <v>4</v>
      </c>
      <c r="L3" s="7">
        <v>3</v>
      </c>
      <c r="M3" s="8">
        <v>2</v>
      </c>
    </row>
    <row r="4" spans="1:13" ht="18.5" x14ac:dyDescent="0.45">
      <c r="A4" s="3">
        <v>25000</v>
      </c>
      <c r="B4" s="4">
        <f t="shared" ref="B4:E14" si="0">$A4*B$3</f>
        <v>125000</v>
      </c>
      <c r="C4" s="4">
        <f t="shared" si="0"/>
        <v>100000</v>
      </c>
      <c r="D4" s="4">
        <f t="shared" si="0"/>
        <v>75000</v>
      </c>
      <c r="E4" s="4">
        <f t="shared" si="0"/>
        <v>50000</v>
      </c>
      <c r="F4" s="21">
        <f>B$4/$H$17*$H15*$H$16</f>
        <v>3445.3125</v>
      </c>
      <c r="G4" s="21">
        <f>C$4/$H$17*$H15*$H$16</f>
        <v>2756.25</v>
      </c>
      <c r="H4" s="21">
        <f t="shared" ref="H4:I4" si="1">D$4/$H$17*$H15*$H$16</f>
        <v>2067.1875</v>
      </c>
      <c r="I4" s="21">
        <f t="shared" si="1"/>
        <v>1378.125</v>
      </c>
      <c r="J4" s="12">
        <f>F4/$L$17</f>
        <v>3.4487612612612613</v>
      </c>
      <c r="K4" s="12">
        <f t="shared" ref="K4:M14" si="2">G4/$L$17</f>
        <v>2.7590090090090089</v>
      </c>
      <c r="L4" s="29">
        <f t="shared" si="2"/>
        <v>2.0692567567567566</v>
      </c>
      <c r="M4" s="22">
        <f t="shared" si="2"/>
        <v>1.3795045045045045</v>
      </c>
    </row>
    <row r="5" spans="1:13" ht="18.5" x14ac:dyDescent="0.45">
      <c r="A5" s="3">
        <f>A4+5000</f>
        <v>30000</v>
      </c>
      <c r="B5" s="4">
        <f t="shared" si="0"/>
        <v>150000</v>
      </c>
      <c r="C5" s="4">
        <f t="shared" si="0"/>
        <v>120000</v>
      </c>
      <c r="D5" s="4">
        <f t="shared" si="0"/>
        <v>90000</v>
      </c>
      <c r="E5" s="4">
        <f t="shared" si="0"/>
        <v>60000</v>
      </c>
      <c r="F5" s="21">
        <f>B5/$H$17*$H$16*$H$15</f>
        <v>4134.375</v>
      </c>
      <c r="G5" s="21">
        <f t="shared" ref="G5:I14" si="3">C5/$H$17*$H$16*$H$15</f>
        <v>3307.5</v>
      </c>
      <c r="H5" s="21">
        <f t="shared" si="3"/>
        <v>2480.625</v>
      </c>
      <c r="I5" s="21">
        <f t="shared" si="3"/>
        <v>1653.75</v>
      </c>
      <c r="J5" s="24">
        <f t="shared" ref="J5:J14" si="4">F5/$L$17</f>
        <v>4.1385135135135132</v>
      </c>
      <c r="K5" s="12">
        <f t="shared" si="2"/>
        <v>3.310810810810811</v>
      </c>
      <c r="L5" s="29">
        <f t="shared" si="2"/>
        <v>2.4831081081081079</v>
      </c>
      <c r="M5" s="22">
        <f t="shared" si="2"/>
        <v>1.6554054054054055</v>
      </c>
    </row>
    <row r="6" spans="1:13" ht="18.5" x14ac:dyDescent="0.45">
      <c r="A6" s="3">
        <f t="shared" ref="A6:A14" si="5">A5+5000</f>
        <v>35000</v>
      </c>
      <c r="B6" s="4">
        <f t="shared" si="0"/>
        <v>175000</v>
      </c>
      <c r="C6" s="4">
        <f t="shared" si="0"/>
        <v>140000</v>
      </c>
      <c r="D6" s="4">
        <f t="shared" si="0"/>
        <v>105000</v>
      </c>
      <c r="E6" s="4">
        <f t="shared" si="0"/>
        <v>70000</v>
      </c>
      <c r="F6" s="21">
        <f>B6/$H$17*$H$16*$H$15</f>
        <v>4823.4375</v>
      </c>
      <c r="G6" s="21">
        <f t="shared" si="3"/>
        <v>3858.7499999999995</v>
      </c>
      <c r="H6" s="21">
        <f t="shared" si="3"/>
        <v>2894.0625</v>
      </c>
      <c r="I6" s="21">
        <f t="shared" si="3"/>
        <v>1929.3749999999998</v>
      </c>
      <c r="J6" s="24">
        <f t="shared" si="4"/>
        <v>4.8282657657657655</v>
      </c>
      <c r="K6" s="12">
        <f t="shared" si="2"/>
        <v>3.8626126126126121</v>
      </c>
      <c r="L6" s="12">
        <f t="shared" si="2"/>
        <v>2.8969594594594597</v>
      </c>
      <c r="M6" s="30">
        <f t="shared" si="2"/>
        <v>1.9313063063063061</v>
      </c>
    </row>
    <row r="7" spans="1:13" ht="18.5" x14ac:dyDescent="0.45">
      <c r="A7" s="3">
        <f t="shared" si="5"/>
        <v>40000</v>
      </c>
      <c r="B7" s="4">
        <f t="shared" si="0"/>
        <v>200000</v>
      </c>
      <c r="C7" s="4">
        <f t="shared" si="0"/>
        <v>160000</v>
      </c>
      <c r="D7" s="4">
        <f t="shared" si="0"/>
        <v>120000</v>
      </c>
      <c r="E7" s="4">
        <f t="shared" si="0"/>
        <v>80000</v>
      </c>
      <c r="F7" s="21">
        <f t="shared" ref="F7:F14" si="6">B7/$H$17*$H$16*$H$15</f>
        <v>5512.5</v>
      </c>
      <c r="G7" s="21">
        <f t="shared" si="3"/>
        <v>4410</v>
      </c>
      <c r="H7" s="21">
        <f t="shared" si="3"/>
        <v>3307.5</v>
      </c>
      <c r="I7" s="21">
        <f t="shared" si="3"/>
        <v>2205</v>
      </c>
      <c r="J7" s="24">
        <f t="shared" si="4"/>
        <v>5.5180180180180178</v>
      </c>
      <c r="K7" s="24">
        <f t="shared" si="2"/>
        <v>4.4144144144144146</v>
      </c>
      <c r="L7" s="12">
        <f t="shared" si="2"/>
        <v>3.310810810810811</v>
      </c>
      <c r="M7" s="30">
        <f t="shared" si="2"/>
        <v>2.2072072072072073</v>
      </c>
    </row>
    <row r="8" spans="1:13" ht="18.5" x14ac:dyDescent="0.45">
      <c r="A8" s="3">
        <f t="shared" si="5"/>
        <v>45000</v>
      </c>
      <c r="B8" s="4">
        <f t="shared" si="0"/>
        <v>225000</v>
      </c>
      <c r="C8" s="4">
        <f t="shared" si="0"/>
        <v>180000</v>
      </c>
      <c r="D8" s="4">
        <f t="shared" si="0"/>
        <v>135000</v>
      </c>
      <c r="E8" s="4">
        <f t="shared" si="0"/>
        <v>90000</v>
      </c>
      <c r="F8" s="21">
        <f t="shared" si="6"/>
        <v>6201.5625</v>
      </c>
      <c r="G8" s="21">
        <f t="shared" si="3"/>
        <v>4961.25</v>
      </c>
      <c r="H8" s="21">
        <f t="shared" si="3"/>
        <v>3720.9375</v>
      </c>
      <c r="I8" s="21">
        <f t="shared" si="3"/>
        <v>2480.625</v>
      </c>
      <c r="J8" s="24">
        <f t="shared" si="4"/>
        <v>6.2077702702702702</v>
      </c>
      <c r="K8" s="24">
        <f t="shared" si="2"/>
        <v>4.9662162162162158</v>
      </c>
      <c r="L8" s="12">
        <f t="shared" si="2"/>
        <v>3.7246621621621623</v>
      </c>
      <c r="M8" s="30">
        <f t="shared" si="2"/>
        <v>2.4831081081081079</v>
      </c>
    </row>
    <row r="9" spans="1:13" ht="18.5" x14ac:dyDescent="0.45">
      <c r="A9" s="3">
        <f t="shared" si="5"/>
        <v>50000</v>
      </c>
      <c r="B9" s="4">
        <f t="shared" si="0"/>
        <v>250000</v>
      </c>
      <c r="C9" s="4">
        <f t="shared" si="0"/>
        <v>200000</v>
      </c>
      <c r="D9" s="4">
        <f t="shared" si="0"/>
        <v>150000</v>
      </c>
      <c r="E9" s="4">
        <f t="shared" si="0"/>
        <v>100000</v>
      </c>
      <c r="F9" s="21">
        <f t="shared" si="6"/>
        <v>6890.6249999999991</v>
      </c>
      <c r="G9" s="21">
        <f t="shared" si="3"/>
        <v>5512.5</v>
      </c>
      <c r="H9" s="21">
        <f t="shared" si="3"/>
        <v>4134.375</v>
      </c>
      <c r="I9" s="21">
        <f t="shared" si="3"/>
        <v>2756.25</v>
      </c>
      <c r="J9" s="24">
        <f t="shared" si="4"/>
        <v>6.8975225225225216</v>
      </c>
      <c r="K9" s="24">
        <f t="shared" si="2"/>
        <v>5.5180180180180178</v>
      </c>
      <c r="L9" s="24">
        <f t="shared" si="2"/>
        <v>4.1385135135135132</v>
      </c>
      <c r="M9" s="12">
        <f t="shared" si="2"/>
        <v>2.7590090090090089</v>
      </c>
    </row>
    <row r="10" spans="1:13" ht="18.5" x14ac:dyDescent="0.45">
      <c r="A10" s="3">
        <f t="shared" si="5"/>
        <v>55000</v>
      </c>
      <c r="B10" s="4">
        <f t="shared" si="0"/>
        <v>275000</v>
      </c>
      <c r="C10" s="4">
        <f t="shared" si="0"/>
        <v>220000</v>
      </c>
      <c r="D10" s="4">
        <f t="shared" si="0"/>
        <v>165000</v>
      </c>
      <c r="E10" s="4">
        <f t="shared" si="0"/>
        <v>110000</v>
      </c>
      <c r="F10" s="21">
        <f t="shared" si="6"/>
        <v>7579.6875</v>
      </c>
      <c r="G10" s="21">
        <f t="shared" si="3"/>
        <v>6063.7499999999991</v>
      </c>
      <c r="H10" s="21">
        <f t="shared" si="3"/>
        <v>4547.8125</v>
      </c>
      <c r="I10" s="21">
        <f t="shared" si="3"/>
        <v>3031.8749999999995</v>
      </c>
      <c r="J10" s="24">
        <f t="shared" si="4"/>
        <v>7.5872747747747749</v>
      </c>
      <c r="K10" s="24">
        <f t="shared" si="2"/>
        <v>6.069819819819819</v>
      </c>
      <c r="L10" s="24">
        <f t="shared" si="2"/>
        <v>4.5523648648648649</v>
      </c>
      <c r="M10" s="12">
        <f t="shared" si="2"/>
        <v>3.0349099099099095</v>
      </c>
    </row>
    <row r="11" spans="1:13" ht="18.5" x14ac:dyDescent="0.45">
      <c r="A11" s="3">
        <f t="shared" si="5"/>
        <v>60000</v>
      </c>
      <c r="B11" s="4">
        <f t="shared" si="0"/>
        <v>300000</v>
      </c>
      <c r="C11" s="4">
        <f t="shared" si="0"/>
        <v>240000</v>
      </c>
      <c r="D11" s="4">
        <f t="shared" si="0"/>
        <v>180000</v>
      </c>
      <c r="E11" s="4">
        <f t="shared" si="0"/>
        <v>120000</v>
      </c>
      <c r="F11" s="21">
        <f t="shared" si="6"/>
        <v>8268.75</v>
      </c>
      <c r="G11" s="21">
        <f t="shared" si="3"/>
        <v>6615</v>
      </c>
      <c r="H11" s="21">
        <f t="shared" si="3"/>
        <v>4961.25</v>
      </c>
      <c r="I11" s="21">
        <f t="shared" si="3"/>
        <v>3307.5</v>
      </c>
      <c r="J11" s="24">
        <f t="shared" si="4"/>
        <v>8.2770270270270263</v>
      </c>
      <c r="K11" s="24">
        <f t="shared" si="2"/>
        <v>6.6216216216216219</v>
      </c>
      <c r="L11" s="24">
        <f t="shared" si="2"/>
        <v>4.9662162162162158</v>
      </c>
      <c r="M11" s="12">
        <f t="shared" si="2"/>
        <v>3.310810810810811</v>
      </c>
    </row>
    <row r="12" spans="1:13" ht="18.5" x14ac:dyDescent="0.45">
      <c r="A12" s="3">
        <f t="shared" si="5"/>
        <v>65000</v>
      </c>
      <c r="B12" s="4">
        <f t="shared" si="0"/>
        <v>325000</v>
      </c>
      <c r="C12" s="4">
        <f t="shared" si="0"/>
        <v>260000</v>
      </c>
      <c r="D12" s="4">
        <f t="shared" si="0"/>
        <v>195000</v>
      </c>
      <c r="E12" s="4">
        <f t="shared" si="0"/>
        <v>130000</v>
      </c>
      <c r="F12" s="21">
        <f t="shared" si="6"/>
        <v>8957.8124999999982</v>
      </c>
      <c r="G12" s="21">
        <f t="shared" si="3"/>
        <v>7166.25</v>
      </c>
      <c r="H12" s="21">
        <f t="shared" si="3"/>
        <v>5374.6875</v>
      </c>
      <c r="I12" s="21">
        <f t="shared" si="3"/>
        <v>3583.125</v>
      </c>
      <c r="J12" s="24">
        <f t="shared" si="4"/>
        <v>8.9667792792792778</v>
      </c>
      <c r="K12" s="24">
        <f t="shared" si="2"/>
        <v>7.1734234234234231</v>
      </c>
      <c r="L12" s="24">
        <f t="shared" si="2"/>
        <v>5.3800675675675675</v>
      </c>
      <c r="M12" s="12">
        <f t="shared" si="2"/>
        <v>3.5867117117117115</v>
      </c>
    </row>
    <row r="13" spans="1:13" ht="18.5" x14ac:dyDescent="0.45">
      <c r="A13" s="3">
        <f t="shared" si="5"/>
        <v>70000</v>
      </c>
      <c r="B13" s="4">
        <f t="shared" si="0"/>
        <v>350000</v>
      </c>
      <c r="C13" s="4">
        <f t="shared" si="0"/>
        <v>280000</v>
      </c>
      <c r="D13" s="4">
        <f t="shared" si="0"/>
        <v>210000</v>
      </c>
      <c r="E13" s="4">
        <f t="shared" si="0"/>
        <v>140000</v>
      </c>
      <c r="F13" s="21">
        <f t="shared" si="6"/>
        <v>9646.875</v>
      </c>
      <c r="G13" s="21">
        <f t="shared" si="3"/>
        <v>7717.4999999999991</v>
      </c>
      <c r="H13" s="21">
        <f t="shared" si="3"/>
        <v>5788.125</v>
      </c>
      <c r="I13" s="21">
        <f t="shared" si="3"/>
        <v>3858.7499999999995</v>
      </c>
      <c r="J13" s="24">
        <f t="shared" si="4"/>
        <v>9.656531531531531</v>
      </c>
      <c r="K13" s="24">
        <f t="shared" si="2"/>
        <v>7.7252252252252243</v>
      </c>
      <c r="L13" s="24">
        <f t="shared" si="2"/>
        <v>5.7939189189189193</v>
      </c>
      <c r="M13" s="12">
        <f t="shared" si="2"/>
        <v>3.8626126126126121</v>
      </c>
    </row>
    <row r="14" spans="1:13" ht="19" thickBot="1" x14ac:dyDescent="0.5">
      <c r="A14" s="5">
        <f t="shared" si="5"/>
        <v>75000</v>
      </c>
      <c r="B14" s="6">
        <f t="shared" si="0"/>
        <v>375000</v>
      </c>
      <c r="C14" s="6">
        <f t="shared" si="0"/>
        <v>300000</v>
      </c>
      <c r="D14" s="6">
        <f t="shared" si="0"/>
        <v>225000</v>
      </c>
      <c r="E14" s="6">
        <f t="shared" si="0"/>
        <v>150000</v>
      </c>
      <c r="F14" s="23">
        <f t="shared" si="6"/>
        <v>10335.9375</v>
      </c>
      <c r="G14" s="23">
        <f t="shared" si="3"/>
        <v>8268.75</v>
      </c>
      <c r="H14" s="23">
        <f t="shared" si="3"/>
        <v>6201.5625</v>
      </c>
      <c r="I14" s="23">
        <f t="shared" si="3"/>
        <v>4134.375</v>
      </c>
      <c r="J14" s="25">
        <f t="shared" si="4"/>
        <v>10.346283783783784</v>
      </c>
      <c r="K14" s="25">
        <f t="shared" si="2"/>
        <v>8.2770270270270263</v>
      </c>
      <c r="L14" s="25">
        <f t="shared" si="2"/>
        <v>6.2077702702702702</v>
      </c>
      <c r="M14" s="25">
        <f t="shared" si="2"/>
        <v>4.1385135135135132</v>
      </c>
    </row>
    <row r="15" spans="1:13" ht="18.5" x14ac:dyDescent="0.45">
      <c r="A15" s="26" t="s">
        <v>1</v>
      </c>
      <c r="B15" s="27"/>
      <c r="C15" s="28"/>
      <c r="D15" s="28"/>
      <c r="E15" s="28"/>
      <c r="F15" s="35" t="s">
        <v>3</v>
      </c>
      <c r="G15" s="36"/>
      <c r="H15" s="37">
        <f>2.25</f>
        <v>2.25</v>
      </c>
      <c r="I15" s="37"/>
      <c r="J15" s="42" t="s">
        <v>9</v>
      </c>
      <c r="K15" s="42"/>
      <c r="L15" s="40">
        <f>799</f>
        <v>799</v>
      </c>
      <c r="M15" s="41"/>
    </row>
    <row r="16" spans="1:13" ht="18.5" x14ac:dyDescent="0.45">
      <c r="A16" s="9" t="s">
        <v>11</v>
      </c>
      <c r="B16" s="10"/>
      <c r="C16" s="10"/>
      <c r="D16" s="10"/>
      <c r="E16" s="11"/>
      <c r="F16" s="17" t="s">
        <v>4</v>
      </c>
      <c r="G16" s="16"/>
      <c r="H16" s="38">
        <v>7.3499999999999996E-2</v>
      </c>
      <c r="I16" s="38"/>
      <c r="J16" s="43" t="s">
        <v>10</v>
      </c>
      <c r="K16" s="43"/>
      <c r="L16" s="44">
        <f>200</f>
        <v>200</v>
      </c>
      <c r="M16" s="45"/>
    </row>
    <row r="17" spans="1:13" ht="19" thickBot="1" x14ac:dyDescent="0.5">
      <c r="A17" s="13" t="s">
        <v>2</v>
      </c>
      <c r="B17" s="14"/>
      <c r="C17" s="14"/>
      <c r="D17" s="14"/>
      <c r="E17" s="15"/>
      <c r="F17" s="18" t="s">
        <v>5</v>
      </c>
      <c r="G17" s="19"/>
      <c r="H17" s="39">
        <f>6</f>
        <v>6</v>
      </c>
      <c r="I17" s="39"/>
      <c r="J17" s="20" t="s">
        <v>8</v>
      </c>
      <c r="K17" s="20"/>
      <c r="L17" s="46">
        <f>L15+L16</f>
        <v>999</v>
      </c>
      <c r="M17" s="47"/>
    </row>
  </sheetData>
  <mergeCells count="13">
    <mergeCell ref="H16:I16"/>
    <mergeCell ref="H17:I17"/>
    <mergeCell ref="J2:M2"/>
    <mergeCell ref="L15:M15"/>
    <mergeCell ref="J15:K15"/>
    <mergeCell ref="J16:K16"/>
    <mergeCell ref="L16:M16"/>
    <mergeCell ref="L17:M17"/>
    <mergeCell ref="B2:E2"/>
    <mergeCell ref="F2:I2"/>
    <mergeCell ref="A1:M1"/>
    <mergeCell ref="F15:G15"/>
    <mergeCell ref="H15:I15"/>
  </mergeCells>
  <phoneticPr fontId="9" type="noConversion"/>
  <printOptions horizontalCentered="1" verticalCentered="1"/>
  <pageMargins left="0.75000000000000011" right="0.75000000000000011" top="1" bottom="1" header="0.5" footer="0.5"/>
  <pageSetup scale="78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EZ EDGE Payback Summary</vt:lpstr>
      <vt:lpstr>'EZ EDGE Payback Summary'!Print_Area</vt:lpstr>
    </vt:vector>
  </TitlesOfParts>
  <Manager>Todd McGuire</Manager>
  <Company>Todd McGuire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EZ EDGE Payback Summary</dc:title>
  <dc:subject>EZ EDGE Payback Summary</dc:subject>
  <dc:creator>Todd McGuire</dc:creator>
  <cp:keywords>EZ EDGE Payback Summary</cp:keywords>
  <dc:description>EZ EDGE Payback Summary</dc:description>
  <cp:lastModifiedBy>Todd McGuire</cp:lastModifiedBy>
  <cp:revision>1</cp:revision>
  <dcterms:created xsi:type="dcterms:W3CDTF">2013-08-08T14:05:43Z</dcterms:created>
  <dcterms:modified xsi:type="dcterms:W3CDTF">2016-03-31T16:50:58Z</dcterms:modified>
  <cp:category>EZ EDGE Payback Summary</cp:category>
  <cp:version>1</cp:version>
</cp:coreProperties>
</file>